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ara GUEGUEN\Nextcloud2\FRAB - Actions\Dév Prod\Commissions GAB-FRAB\Commission Cultures\2024\InterCommission Céré-Monog 08022024\dct web échanges céré éleveurs\"/>
    </mc:Choice>
  </mc:AlternateContent>
  <xr:revisionPtr revIDLastSave="0" documentId="13_ncr:1_{9423AA89-D8B0-4983-A801-A4935ED76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etteprixven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G45" i="2"/>
  <c r="G46" i="2" s="1"/>
  <c r="G74" i="2"/>
  <c r="G56" i="2"/>
  <c r="G34" i="2"/>
  <c r="J12" i="2"/>
  <c r="J11" i="2"/>
  <c r="J10" i="2"/>
  <c r="G52" i="2"/>
  <c r="G60" i="2" l="1"/>
  <c r="G81" i="2"/>
  <c r="G82" i="2"/>
  <c r="G80" i="2"/>
  <c r="G79" i="2" l="1"/>
</calcChain>
</file>

<file path=xl/sharedStrings.xml><?xml version="1.0" encoding="utf-8"?>
<sst xmlns="http://schemas.openxmlformats.org/spreadsheetml/2006/main" count="170" uniqueCount="129">
  <si>
    <t>Type de charges</t>
  </si>
  <si>
    <t>Intrants</t>
  </si>
  <si>
    <t>€/ha/an</t>
  </si>
  <si>
    <t>Type de charge</t>
  </si>
  <si>
    <t>Nombre de trajets AR nécessaires</t>
  </si>
  <si>
    <t>Mise en place de la culture</t>
  </si>
  <si>
    <t>Coût de production de la céréale</t>
  </si>
  <si>
    <t>Coût de la récolte de la culture</t>
  </si>
  <si>
    <t>Autres charges de récolte</t>
  </si>
  <si>
    <t>Cout de production lié à la mise en place de la culture (céréale, oléagineux, protéagineux)</t>
  </si>
  <si>
    <t>Coût de la récolte</t>
  </si>
  <si>
    <t>F</t>
  </si>
  <si>
    <t>Selon les configurations</t>
  </si>
  <si>
    <t>Le céréalier assume production + récolte + mise au normes + stockage + transport</t>
  </si>
  <si>
    <t>Coût du stockage</t>
  </si>
  <si>
    <t>Coût total du transport (I)</t>
  </si>
  <si>
    <t>I</t>
  </si>
  <si>
    <t>Le céréalier assume production + récolte + mise au normes + stockage</t>
  </si>
  <si>
    <t>transport assumé par le client</t>
  </si>
  <si>
    <t>Le céréalier assume production + récolte</t>
  </si>
  <si>
    <t>le client assume la récupération et les opérations post récolte</t>
  </si>
  <si>
    <t>le céréalier assume la production uniquement</t>
  </si>
  <si>
    <t>le client récolte au champ directement</t>
  </si>
  <si>
    <t>Valeur de la paille non cédée/vendue à déduire (J)</t>
  </si>
  <si>
    <t>Estimer la valeur de la paille produite en parallèle du grain et déduire sa valeur du grain</t>
  </si>
  <si>
    <t>J</t>
  </si>
  <si>
    <t>Autres charges spécifiques au stockage/mise aux normes (conditionnement, frais, …)</t>
  </si>
  <si>
    <t>60€/ha</t>
  </si>
  <si>
    <t>50€/ha/an (100€/ha tous les 2 ans : 3 t de fientes / 4 t de fumier)</t>
  </si>
  <si>
    <t>20€/ha par épandage (1 épandage à 45€/ha tous les 2 ans)</t>
  </si>
  <si>
    <t>100€ à 400€/ha</t>
  </si>
  <si>
    <t>160€/ha</t>
  </si>
  <si>
    <t>70-80€/ha</t>
  </si>
  <si>
    <t xml:space="preserve">30€/ha (le passage de déchaumage) </t>
  </si>
  <si>
    <t>Références indicatives 2024</t>
  </si>
  <si>
    <t>5-10€/ha</t>
  </si>
  <si>
    <t>A1</t>
  </si>
  <si>
    <t>A2 (=A1/C)</t>
  </si>
  <si>
    <t>B1</t>
  </si>
  <si>
    <t>B2 (=B1/C)</t>
  </si>
  <si>
    <t>A2+B2+H+I-J</t>
  </si>
  <si>
    <t>A2+B2+H-J</t>
  </si>
  <si>
    <t>A2+B2-J</t>
  </si>
  <si>
    <t>A2-J</t>
  </si>
  <si>
    <t>Le rendement permet la conversion des "€/ha" en "€/qx"</t>
  </si>
  <si>
    <t xml:space="preserve">Autres charges connexes proratisées liées à la culture (assurances bâtiment, …) </t>
  </si>
  <si>
    <t>Autres charges connexes proratisées liées à la culture (assurance récolte, …)</t>
  </si>
  <si>
    <t>Renseigner la culture concernée par la vente</t>
  </si>
  <si>
    <t>G1</t>
  </si>
  <si>
    <t>G2</t>
  </si>
  <si>
    <t>Transport réalisé en propre :</t>
  </si>
  <si>
    <t>Transport réalisé par un tiers :</t>
  </si>
  <si>
    <r>
      <t xml:space="preserve">Coût du transport du grain en propre </t>
    </r>
    <r>
      <rPr>
        <b/>
        <sz val="11"/>
        <color rgb="FFFF0000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en prestation (remplir l'un ou l'autre)</t>
    </r>
  </si>
  <si>
    <t>Autres frais associés au transport</t>
  </si>
  <si>
    <t>…</t>
  </si>
  <si>
    <t>Si Mélange :</t>
  </si>
  <si>
    <t>Nom de la culture 2, culture associée</t>
  </si>
  <si>
    <t>Nom de la culture 1, objet de la vente</t>
  </si>
  <si>
    <t>Coût total du grain issu de la culture 1 (€/qx), si mélange, les résultats sont proratisés aux rendements</t>
  </si>
  <si>
    <t>Coût du stockage et mise aux normes du grain produit, issu de la culture 1</t>
  </si>
  <si>
    <t xml:space="preserve">Cette calculette est basée sur la méthode Prix de Revient du réseau FNAB, elle est simplifiée et présente des limites : </t>
  </si>
  <si>
    <t>Remplir uniquement les cases en vert, les calculs sont automatiques</t>
  </si>
  <si>
    <t>Evaluer la valeur du grain biologique avant sa mise en vente ou en échange 2024 - Réseau GAB FRAB de Bretagne</t>
  </si>
  <si>
    <t>indiquer vos coûts</t>
  </si>
  <si>
    <t>références (à titre indicatif) et/ou précisions sur la case à remplir</t>
  </si>
  <si>
    <t>qtx/ha</t>
  </si>
  <si>
    <t>€/ha</t>
  </si>
  <si>
    <t>Transport du grain du champ à la ferme si forte distance</t>
  </si>
  <si>
    <t>€/qtx</t>
  </si>
  <si>
    <t>qtx/silo</t>
  </si>
  <si>
    <t>Coût du transport du grain (trajet producteur-acheteur)</t>
  </si>
  <si>
    <t>€/qtx/km</t>
  </si>
  <si>
    <t>km</t>
  </si>
  <si>
    <t>nb d'A/R</t>
  </si>
  <si>
    <t>€</t>
  </si>
  <si>
    <t xml:space="preserve">Forfait prestataire </t>
  </si>
  <si>
    <t xml:space="preserve">Distance entre fournisseur et acheteur </t>
  </si>
  <si>
    <t>Coût stockage grain aux normes  (H)</t>
  </si>
  <si>
    <t>Coût stockage total  (F)</t>
  </si>
  <si>
    <t>Volume stocké par silo</t>
  </si>
  <si>
    <t xml:space="preserve">Coût total mise aux normes  (E) </t>
  </si>
  <si>
    <t>Séchage</t>
  </si>
  <si>
    <t>Triage</t>
  </si>
  <si>
    <t>Coût de la récolte (B2)</t>
  </si>
  <si>
    <t>€/ha récolté</t>
  </si>
  <si>
    <t>Somme des charges de récolte (B1)</t>
  </si>
  <si>
    <t>Moisson</t>
  </si>
  <si>
    <t xml:space="preserve">Fauchage andainage si existant </t>
  </si>
  <si>
    <t>Coût de mise en place de la culture (A1)</t>
  </si>
  <si>
    <t>Coût de mise en place de la culture (A2)</t>
  </si>
  <si>
    <t>Fermage, taxe…</t>
  </si>
  <si>
    <t>Désherbage mécanique</t>
  </si>
  <si>
    <t>Epandage</t>
  </si>
  <si>
    <t xml:space="preserve">Semis </t>
  </si>
  <si>
    <t xml:space="preserve">Travail de préparation du sol (labour/déchaumage) </t>
  </si>
  <si>
    <t xml:space="preserve">Protection des cultures (effaroucheur, intrants UAB…) </t>
  </si>
  <si>
    <r>
      <t xml:space="preserve">Amendement calcaire  </t>
    </r>
    <r>
      <rPr>
        <sz val="8"/>
        <color theme="1"/>
        <rFont val="Calibri"/>
        <family val="2"/>
        <scheme val="minor"/>
      </rPr>
      <t>Fertilisation et amendement peuvent être réalisés tous les x années. Ramener ce coût à la culture considérée</t>
    </r>
  </si>
  <si>
    <r>
      <t xml:space="preserve">Effets rotation éventuels (couverts, précédents)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Ramener ce coût à la culture considérée</t>
    </r>
  </si>
  <si>
    <r>
      <t xml:space="preserve">Fertilisation organique (fumier, fientes) </t>
    </r>
    <r>
      <rPr>
        <sz val="8"/>
        <color theme="1"/>
        <rFont val="Calibri"/>
        <family val="2"/>
        <scheme val="minor"/>
      </rPr>
      <t>Ramener ce coût à la culture considérée</t>
    </r>
  </si>
  <si>
    <t xml:space="preserve">Semences </t>
  </si>
  <si>
    <t>Rendement de la culture 2 (C2)</t>
  </si>
  <si>
    <t>Rendement de la culture 1 (C1)</t>
  </si>
  <si>
    <t>unité à utiliser</t>
  </si>
  <si>
    <t>coût de la semence de ferme : prix du marché + 0,45€/kg</t>
  </si>
  <si>
    <t>Charges de structures</t>
  </si>
  <si>
    <t>Eau, électricité</t>
  </si>
  <si>
    <t>Fournitures</t>
  </si>
  <si>
    <t>autres…</t>
  </si>
  <si>
    <t>eau, élect, fournitures (10€/ha), primes d'assurances (15€/ha), intermédiaires et honoraires hors compta (5€/ha), missions, réceptions, PTT (10€/ha), cotisations professionnelles (20€/ha), autres services extérieur (12€/ha), honoraires comptables (30€/ha), MSA (20€/ha)............</t>
  </si>
  <si>
    <t>Coût lié à la manutention de chargement/déchargement si existant</t>
  </si>
  <si>
    <t>herse étrille (20€/ha), houe rotative (15€/ha), roto-étrille (20€/ha)</t>
  </si>
  <si>
    <r>
      <t xml:space="preserve">Mécanisation
</t>
    </r>
    <r>
      <rPr>
        <b/>
        <i/>
        <sz val="11"/>
        <color theme="9" tint="-0.249977111117893"/>
        <rFont val="Calibri"/>
        <family val="2"/>
        <scheme val="minor"/>
      </rPr>
      <t>pour prendre en charge le coût de la main d'œuvre considérer ce cout comme une prestation CUMA/ETA</t>
    </r>
  </si>
  <si>
    <r>
      <rPr>
        <b/>
        <sz val="11"/>
        <rFont val="Calibri"/>
        <family val="2"/>
        <scheme val="minor"/>
      </rPr>
      <t>Liées à la récolte</t>
    </r>
    <r>
      <rPr>
        <b/>
        <i/>
        <sz val="11"/>
        <color theme="9"/>
        <rFont val="Calibri"/>
        <family val="2"/>
        <scheme val="minor"/>
      </rPr>
      <t xml:space="preserve">
pour prendre en charge le coût de la main d'œuvre considérer ce cout comme une prestation CUMA/ETA</t>
    </r>
  </si>
  <si>
    <r>
      <rPr>
        <b/>
        <sz val="11"/>
        <color theme="1"/>
        <rFont val="Calibri"/>
        <family val="2"/>
        <scheme val="minor"/>
      </rPr>
      <t xml:space="preserve">Mise aux normes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9"/>
        <rFont val="Calibri"/>
        <family val="2"/>
        <scheme val="minor"/>
      </rPr>
      <t>pour prendre en charge le coût de la main d'œuvre considérer ce cout comme une prestation CUMA/ETA</t>
    </r>
  </si>
  <si>
    <r>
      <t xml:space="preserve">Autres charges de mise en place de la culture (irrigation, pulvérisation biodyn …) - </t>
    </r>
    <r>
      <rPr>
        <b/>
        <sz val="11"/>
        <color theme="9"/>
        <rFont val="Calibri"/>
        <family val="2"/>
        <scheme val="minor"/>
      </rPr>
      <t>pour prendre en charge le coût de la main d'œuvre considérer ce cout comme une prestation CUMA/ETA</t>
    </r>
  </si>
  <si>
    <t xml:space="preserve">Séchage : 20-50€/t
</t>
  </si>
  <si>
    <t>Cout stockage/mois</t>
  </si>
  <si>
    <t>€/qtx/mois</t>
  </si>
  <si>
    <t>Nombre de mois de stockage</t>
  </si>
  <si>
    <t>nb</t>
  </si>
  <si>
    <t xml:space="preserve">stockage a plat  (5€/t/mois) - stockage en cellule (7-11€/t)
</t>
  </si>
  <si>
    <t>Coût du couvert végétal</t>
  </si>
  <si>
    <t>coûts des semences et de l'implantation du couvert</t>
  </si>
  <si>
    <t xml:space="preserve">nutrition animale 30 €/t ; alimentation humaine 50-100 €/t </t>
  </si>
  <si>
    <r>
      <rPr>
        <b/>
        <sz val="11"/>
        <color theme="1"/>
        <rFont val="Calibri"/>
        <family val="2"/>
        <scheme val="minor"/>
      </rPr>
      <t>Stockage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9"/>
        <rFont val="Calibri"/>
        <family val="2"/>
        <scheme val="minor"/>
      </rPr>
      <t>pour prendre en charge le coût de la main d'œuvre considérer ce cout comme une prestation CUMA/ETA</t>
    </r>
  </si>
  <si>
    <t xml:space="preserve">Coût kilométrique </t>
  </si>
  <si>
    <t>0,50€/km (sans le temps de travail) à 1,50€/km (avec temps de travail)</t>
  </si>
  <si>
    <t>E+F+G1+G2</t>
  </si>
  <si>
    <r>
      <t xml:space="preserve">Le barème ENTRAIDE référence des couts de chantier intégrant l'outil, le tracteur, le carburant et la main d'œuvre en fonction des outils utilisés (du semis à la récolte). Il est disponible sur le lien suivant : </t>
    </r>
    <r>
      <rPr>
        <b/>
        <i/>
        <sz val="14"/>
        <color theme="1"/>
        <rFont val="Calibri"/>
        <family val="2"/>
        <scheme val="minor"/>
      </rPr>
      <t>https://partage.agrobio-bretagne.org/index.php/s/SraKMsoA8oxT4EG</t>
    </r>
    <r>
      <rPr>
        <b/>
        <i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</si>
</sst>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&quot; km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44" fontId="3" fillId="4" borderId="0" xfId="1" applyFont="1" applyFill="1" applyBorder="1" applyAlignment="1" applyProtection="1">
      <alignment vertical="center"/>
    </xf>
    <xf numFmtId="0" fontId="3" fillId="4" borderId="8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 wrapText="1"/>
    </xf>
    <xf numFmtId="0" fontId="15" fillId="8" borderId="0" xfId="0" applyFont="1" applyFill="1" applyAlignment="1" applyProtection="1">
      <alignment vertical="top" wrapText="1"/>
    </xf>
    <xf numFmtId="0" fontId="0" fillId="0" borderId="0" xfId="0" applyFill="1" applyBorder="1" applyAlignment="1" applyProtection="1">
      <alignment vertical="center"/>
    </xf>
    <xf numFmtId="0" fontId="0" fillId="7" borderId="3" xfId="0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0" fillId="7" borderId="0" xfId="0" applyFill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0" fillId="7" borderId="8" xfId="0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164" fontId="0" fillId="7" borderId="0" xfId="0" applyNumberForma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vertical="center"/>
    </xf>
    <xf numFmtId="164" fontId="0" fillId="7" borderId="3" xfId="0" applyNumberForma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164" fontId="0" fillId="7" borderId="8" xfId="0" applyNumberForma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2" fillId="0" borderId="0" xfId="0" applyFont="1" applyAlignment="1" applyProtection="1">
      <alignment vertical="top" wrapText="1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164" fontId="0" fillId="3" borderId="0" xfId="0" applyNumberFormat="1" applyFill="1" applyBorder="1" applyAlignment="1" applyProtection="1">
      <alignment vertical="center"/>
    </xf>
    <xf numFmtId="44" fontId="3" fillId="4" borderId="8" xfId="1" applyFont="1" applyFill="1" applyBorder="1" applyAlignment="1" applyProtection="1">
      <alignment vertical="center"/>
    </xf>
    <xf numFmtId="44" fontId="0" fillId="7" borderId="3" xfId="0" applyNumberForma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textRotation="90" wrapText="1"/>
    </xf>
    <xf numFmtId="0" fontId="0" fillId="0" borderId="0" xfId="0" applyAlignment="1" applyProtection="1">
      <alignment vertical="center" wrapText="1"/>
    </xf>
    <xf numFmtId="164" fontId="0" fillId="7" borderId="0" xfId="1" applyNumberFormat="1" applyFont="1" applyFill="1" applyBorder="1" applyAlignment="1" applyProtection="1">
      <alignment vertical="center"/>
    </xf>
    <xf numFmtId="165" fontId="0" fillId="7" borderId="0" xfId="0" applyNumberFormat="1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4" fontId="0" fillId="2" borderId="8" xfId="1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left" vertical="center"/>
    </xf>
    <xf numFmtId="44" fontId="0" fillId="2" borderId="4" xfId="1" applyFont="1" applyFill="1" applyBorder="1" applyAlignment="1" applyProtection="1">
      <alignment vertical="center"/>
    </xf>
    <xf numFmtId="44" fontId="3" fillId="5" borderId="6" xfId="1" applyNumberFormat="1" applyFont="1" applyFill="1" applyBorder="1" applyAlignment="1" applyProtection="1">
      <alignment vertical="center"/>
    </xf>
    <xf numFmtId="44" fontId="3" fillId="5" borderId="6" xfId="0" applyNumberFormat="1" applyFont="1" applyFill="1" applyBorder="1" applyAlignment="1" applyProtection="1">
      <alignment vertical="center"/>
    </xf>
    <xf numFmtId="44" fontId="3" fillId="5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4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11" fillId="0" borderId="13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11" fillId="2" borderId="4" xfId="0" applyFont="1" applyFill="1" applyBorder="1" applyAlignment="1" applyProtection="1">
      <alignment vertical="center" wrapText="1"/>
    </xf>
    <xf numFmtId="0" fontId="11" fillId="2" borderId="9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26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 wrapText="1"/>
    </xf>
    <xf numFmtId="0" fontId="12" fillId="2" borderId="13" xfId="0" applyFont="1" applyFill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textRotation="90" wrapText="1"/>
    </xf>
    <xf numFmtId="44" fontId="0" fillId="0" borderId="0" xfId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 textRotation="90" wrapText="1"/>
    </xf>
    <xf numFmtId="0" fontId="7" fillId="9" borderId="4" xfId="0" applyFont="1" applyFill="1" applyBorder="1" applyAlignment="1" applyProtection="1">
      <alignment horizontal="center" vertical="center" textRotation="90" wrapText="1"/>
    </xf>
    <xf numFmtId="0" fontId="7" fillId="9" borderId="5" xfId="0" applyFont="1" applyFill="1" applyBorder="1" applyAlignment="1" applyProtection="1">
      <alignment horizontal="center" vertical="center" textRotation="90" wrapText="1"/>
    </xf>
    <xf numFmtId="0" fontId="7" fillId="9" borderId="6" xfId="0" applyFont="1" applyFill="1" applyBorder="1" applyAlignment="1" applyProtection="1">
      <alignment horizontal="center" vertical="center" textRotation="90" wrapText="1"/>
    </xf>
    <xf numFmtId="0" fontId="7" fillId="9" borderId="0" xfId="0" applyFont="1" applyFill="1" applyBorder="1" applyAlignment="1" applyProtection="1">
      <alignment horizontal="center" vertical="center" textRotation="90" wrapText="1"/>
    </xf>
    <xf numFmtId="0" fontId="7" fillId="9" borderId="7" xfId="0" applyFont="1" applyFill="1" applyBorder="1" applyAlignment="1" applyProtection="1">
      <alignment horizontal="center" vertical="center" textRotation="90" wrapText="1"/>
    </xf>
    <xf numFmtId="0" fontId="7" fillId="9" borderId="9" xfId="0" applyFont="1" applyFill="1" applyBorder="1" applyAlignment="1" applyProtection="1">
      <alignment horizontal="center" vertical="center" textRotation="90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textRotation="90" wrapText="1"/>
    </xf>
    <xf numFmtId="0" fontId="0" fillId="0" borderId="4" xfId="0" applyBorder="1" applyAlignment="1" applyProtection="1">
      <alignment horizontal="center" vertical="center" textRotation="90" wrapText="1"/>
    </xf>
    <xf numFmtId="0" fontId="0" fillId="0" borderId="5" xfId="0" applyBorder="1" applyAlignment="1" applyProtection="1">
      <alignment horizontal="center" vertical="center" textRotation="90" wrapText="1"/>
    </xf>
    <xf numFmtId="0" fontId="0" fillId="0" borderId="6" xfId="0" applyBorder="1" applyAlignment="1" applyProtection="1">
      <alignment horizontal="center" vertical="center" textRotation="90" wrapText="1"/>
    </xf>
    <xf numFmtId="0" fontId="0" fillId="0" borderId="7" xfId="0" applyBorder="1" applyAlignment="1" applyProtection="1">
      <alignment horizontal="center" vertical="center" textRotation="90" wrapText="1"/>
    </xf>
    <xf numFmtId="0" fontId="0" fillId="0" borderId="9" xfId="0" applyBorder="1" applyAlignment="1" applyProtection="1">
      <alignment horizontal="center" vertical="center" textRotation="90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5" fillId="8" borderId="0" xfId="0" applyFont="1" applyFill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 textRotation="90"/>
    </xf>
    <xf numFmtId="0" fontId="7" fillId="9" borderId="0" xfId="0" applyFont="1" applyFill="1" applyBorder="1" applyAlignment="1" applyProtection="1">
      <alignment horizontal="center" vertical="center" textRotation="90"/>
    </xf>
    <xf numFmtId="0" fontId="7" fillId="9" borderId="8" xfId="0" applyFont="1" applyFill="1" applyBorder="1" applyAlignment="1" applyProtection="1">
      <alignment horizontal="center" vertical="center" textRotation="90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 textRotation="90"/>
    </xf>
    <xf numFmtId="0" fontId="7" fillId="9" borderId="5" xfId="0" applyFont="1" applyFill="1" applyBorder="1" applyAlignment="1" applyProtection="1">
      <alignment horizontal="center" vertical="center" textRotation="90"/>
    </xf>
    <xf numFmtId="0" fontId="7" fillId="9" borderId="7" xfId="0" applyFont="1" applyFill="1" applyBorder="1" applyAlignment="1" applyProtection="1">
      <alignment horizontal="center" vertical="center" textRotation="90"/>
    </xf>
    <xf numFmtId="0" fontId="7" fillId="9" borderId="6" xfId="0" applyFont="1" applyFill="1" applyBorder="1" applyAlignment="1" applyProtection="1">
      <alignment horizontal="center" vertical="center" textRotation="90"/>
    </xf>
    <xf numFmtId="0" fontId="7" fillId="9" borderId="9" xfId="0" applyFont="1" applyFill="1" applyBorder="1" applyAlignment="1" applyProtection="1">
      <alignment horizontal="center" vertical="center" textRotation="90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artage.agrobio-bretagne.org/index.php/s/SraKMsoA8oxT4E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302559</xdr:colOff>
      <xdr:row>0</xdr:row>
      <xdr:rowOff>33617</xdr:rowOff>
    </xdr:from>
    <xdr:to>
      <xdr:col>9</xdr:col>
      <xdr:colOff>376793</xdr:colOff>
      <xdr:row>5</xdr:row>
      <xdr:rowOff>149486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9F4AA4F-44D3-4D03-A70E-2E6968BF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6059" y="33617"/>
          <a:ext cx="1278753" cy="1434353"/>
        </a:xfrm>
        <a:prstGeom prst="rect">
          <a:avLst/>
        </a:prstGeom>
      </xdr:spPr>
    </xdr:pic>
    <xdr:clientData/>
  </xdr:twoCellAnchor>
  <xdr:twoCellAnchor editAs="oneCell">
    <xdr:from>
      <xdr:col>9</xdr:col>
      <xdr:colOff>43297</xdr:colOff>
      <xdr:row>18</xdr:row>
      <xdr:rowOff>207818</xdr:rowOff>
    </xdr:from>
    <xdr:to>
      <xdr:col>9</xdr:col>
      <xdr:colOff>2256752</xdr:colOff>
      <xdr:row>31</xdr:row>
      <xdr:rowOff>195925</xdr:rowOff>
    </xdr:to>
    <xdr:pic>
      <xdr:nvPicPr>
        <xdr:cNvPr id="2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44BBAE-7394-4CA6-B3DF-6CA819A0B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0615" y="4849091"/>
          <a:ext cx="2213455" cy="391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3A57-0F86-41B7-9F1E-59EFDF3310AA}">
  <sheetPr>
    <pageSetUpPr fitToPage="1"/>
  </sheetPr>
  <dimension ref="B2:P84"/>
  <sheetViews>
    <sheetView tabSelected="1" zoomScale="95" zoomScaleNormal="95" workbookViewId="0">
      <selection activeCell="S38" sqref="S38"/>
    </sheetView>
  </sheetViews>
  <sheetFormatPr baseColWidth="10" defaultColWidth="8.7109375" defaultRowHeight="15" x14ac:dyDescent="0.25"/>
  <cols>
    <col min="1" max="1" width="2.85546875" style="5" customWidth="1"/>
    <col min="2" max="2" width="4.140625" style="5" customWidth="1"/>
    <col min="3" max="3" width="4.28515625" style="5" customWidth="1"/>
    <col min="4" max="4" width="32.5703125" style="5" customWidth="1"/>
    <col min="5" max="5" width="61.28515625" style="5" customWidth="1"/>
    <col min="6" max="6" width="20.28515625" style="77" customWidth="1"/>
    <col min="7" max="7" width="29.7109375" style="5" bestFit="1" customWidth="1"/>
    <col min="8" max="8" width="55.5703125" style="10" bestFit="1" customWidth="1"/>
    <col min="9" max="9" width="18.140625" style="9" customWidth="1"/>
    <col min="10" max="10" width="93" style="4" customWidth="1"/>
    <col min="11" max="16384" width="8.7109375" style="5"/>
  </cols>
  <sheetData>
    <row r="2" spans="2:14" ht="21" x14ac:dyDescent="0.25">
      <c r="B2" s="99" t="s">
        <v>62</v>
      </c>
      <c r="C2" s="99"/>
      <c r="D2" s="99"/>
      <c r="E2" s="99"/>
      <c r="F2" s="99"/>
      <c r="G2" s="99"/>
      <c r="H2" s="99"/>
      <c r="I2" s="3"/>
    </row>
    <row r="3" spans="2:14" s="9" customFormat="1" ht="21" x14ac:dyDescent="0.25">
      <c r="B3" s="6" t="s">
        <v>61</v>
      </c>
      <c r="C3" s="7"/>
      <c r="D3" s="7"/>
      <c r="E3" s="7"/>
      <c r="F3" s="7"/>
      <c r="G3" s="7"/>
      <c r="H3" s="7"/>
      <c r="I3" s="3"/>
      <c r="J3" s="8"/>
    </row>
    <row r="4" spans="2:14" ht="15.75" thickBot="1" x14ac:dyDescent="0.3">
      <c r="J4" s="5"/>
      <c r="K4" s="12"/>
      <c r="L4" s="12"/>
      <c r="M4" s="12"/>
      <c r="N4" s="12"/>
    </row>
    <row r="5" spans="2:14" ht="30.75" thickBot="1" x14ac:dyDescent="0.3">
      <c r="F5" s="80" t="s">
        <v>102</v>
      </c>
      <c r="G5" s="81" t="s">
        <v>63</v>
      </c>
      <c r="H5" s="82" t="s">
        <v>64</v>
      </c>
      <c r="J5" s="5"/>
      <c r="K5" s="12"/>
      <c r="L5" s="12"/>
      <c r="M5" s="12"/>
      <c r="N5" s="12"/>
    </row>
    <row r="6" spans="2:14" x14ac:dyDescent="0.25">
      <c r="C6" s="120" t="s">
        <v>57</v>
      </c>
      <c r="D6" s="121"/>
      <c r="E6" s="121"/>
      <c r="F6" s="70"/>
      <c r="G6" s="15"/>
      <c r="H6" s="73" t="s">
        <v>47</v>
      </c>
      <c r="J6" s="5"/>
      <c r="K6" s="12"/>
      <c r="L6" s="12"/>
      <c r="M6" s="12"/>
      <c r="N6" s="12"/>
    </row>
    <row r="7" spans="2:14" x14ac:dyDescent="0.25">
      <c r="C7" s="116" t="s">
        <v>55</v>
      </c>
      <c r="D7" s="125"/>
      <c r="E7" s="14" t="s">
        <v>56</v>
      </c>
      <c r="F7" s="70"/>
      <c r="G7" s="15"/>
      <c r="H7" s="62"/>
      <c r="J7" s="5"/>
      <c r="K7" s="12"/>
      <c r="L7" s="12"/>
      <c r="M7" s="12"/>
      <c r="N7" s="12"/>
    </row>
    <row r="8" spans="2:14" ht="15.75" thickBot="1" x14ac:dyDescent="0.3">
      <c r="C8" s="126"/>
      <c r="D8" s="127"/>
      <c r="E8" s="16" t="s">
        <v>54</v>
      </c>
      <c r="F8" s="71"/>
      <c r="G8" s="17"/>
      <c r="H8" s="63"/>
      <c r="J8" s="5"/>
      <c r="K8" s="12"/>
      <c r="L8" s="12"/>
      <c r="M8" s="12"/>
      <c r="N8" s="12"/>
    </row>
    <row r="9" spans="2:14" ht="30.75" thickBot="1" x14ac:dyDescent="0.3">
      <c r="C9" s="122" t="s">
        <v>101</v>
      </c>
      <c r="D9" s="123"/>
      <c r="E9" s="124"/>
      <c r="F9" s="75" t="s">
        <v>65</v>
      </c>
      <c r="G9" s="13"/>
      <c r="H9" s="67" t="s">
        <v>44</v>
      </c>
      <c r="J9" s="11" t="s">
        <v>60</v>
      </c>
      <c r="K9" s="12"/>
      <c r="L9" s="12"/>
      <c r="M9" s="12"/>
      <c r="N9" s="12"/>
    </row>
    <row r="10" spans="2:14" ht="30" x14ac:dyDescent="0.25">
      <c r="C10" s="128" t="s">
        <v>55</v>
      </c>
      <c r="D10" s="129"/>
      <c r="E10" s="18" t="s">
        <v>100</v>
      </c>
      <c r="F10" s="75" t="s">
        <v>65</v>
      </c>
      <c r="G10" s="15"/>
      <c r="H10" s="68"/>
      <c r="J10" s="11" t="str">
        <f>"- Précédents culturaux non considérés alors qui favorisent la fertilité des sols pour la culture produisant le grain"</f>
        <v>- Précédents culturaux non considérés alors qui favorisent la fertilité des sols pour la culture produisant le grain</v>
      </c>
      <c r="K10" s="12"/>
      <c r="L10" s="12"/>
      <c r="M10" s="12"/>
      <c r="N10" s="12"/>
    </row>
    <row r="11" spans="2:14" ht="30.75" thickBot="1" x14ac:dyDescent="0.3">
      <c r="C11" s="130"/>
      <c r="D11" s="131"/>
      <c r="E11" s="19" t="s">
        <v>54</v>
      </c>
      <c r="F11" s="76"/>
      <c r="G11" s="17">
        <v>0</v>
      </c>
      <c r="H11" s="69"/>
      <c r="J11" s="11" t="str">
        <f>"- Amortissements annuel du matériel et/ou valeur annuelle de renouvellement du matériel détenu par la ferme céréalière non considéré dans cette méthode"</f>
        <v>- Amortissements annuel du matériel et/ou valeur annuelle de renouvellement du matériel détenu par la ferme céréalière non considéré dans cette méthode</v>
      </c>
      <c r="K11" s="12"/>
      <c r="L11" s="12"/>
      <c r="M11" s="12"/>
      <c r="N11" s="12"/>
    </row>
    <row r="12" spans="2:14" ht="15.75" thickBot="1" x14ac:dyDescent="0.3">
      <c r="J12" s="11" t="str">
        <f>"- Taxes CVO - redevances spécifiques liées à la production et aux accords interprofessionnels"</f>
        <v>- Taxes CVO - redevances spécifiques liées à la production et aux accords interprofessionnels</v>
      </c>
      <c r="K12" s="12"/>
      <c r="L12" s="12"/>
      <c r="M12" s="12"/>
      <c r="N12" s="12"/>
    </row>
    <row r="13" spans="2:14" ht="15.75" thickBot="1" x14ac:dyDescent="0.3">
      <c r="B13" s="135" t="s">
        <v>9</v>
      </c>
      <c r="C13" s="136"/>
      <c r="D13" s="136"/>
      <c r="E13" s="136"/>
      <c r="F13" s="136"/>
      <c r="G13" s="136"/>
      <c r="H13" s="137"/>
      <c r="I13" s="20"/>
      <c r="J13" s="21"/>
      <c r="K13" s="12"/>
      <c r="L13" s="12"/>
      <c r="M13" s="12"/>
      <c r="N13" s="12"/>
    </row>
    <row r="14" spans="2:14" ht="15" customHeight="1" thickBot="1" x14ac:dyDescent="0.3">
      <c r="B14" s="142" t="s">
        <v>6</v>
      </c>
      <c r="C14" s="132" t="s">
        <v>5</v>
      </c>
      <c r="D14" s="138" t="s">
        <v>5</v>
      </c>
      <c r="E14" s="139"/>
      <c r="F14" s="139"/>
      <c r="G14" s="139"/>
      <c r="H14" s="140"/>
      <c r="I14" s="20"/>
      <c r="J14" s="119" t="s">
        <v>128</v>
      </c>
      <c r="K14" s="12"/>
      <c r="L14" s="12"/>
      <c r="M14" s="12"/>
      <c r="N14" s="12"/>
    </row>
    <row r="15" spans="2:14" ht="15" customHeight="1" thickBot="1" x14ac:dyDescent="0.3">
      <c r="B15" s="143"/>
      <c r="C15" s="133"/>
      <c r="D15" s="115" t="s">
        <v>0</v>
      </c>
      <c r="E15" s="141"/>
      <c r="F15" s="72" t="s">
        <v>102</v>
      </c>
      <c r="G15" s="72" t="s">
        <v>63</v>
      </c>
      <c r="H15" s="74" t="s">
        <v>34</v>
      </c>
      <c r="I15" s="22"/>
      <c r="J15" s="119"/>
      <c r="K15" s="23"/>
      <c r="L15" s="23"/>
      <c r="M15" s="12"/>
      <c r="N15" s="12"/>
    </row>
    <row r="16" spans="2:14" x14ac:dyDescent="0.25">
      <c r="B16" s="143"/>
      <c r="C16" s="133"/>
      <c r="D16" s="115" t="s">
        <v>1</v>
      </c>
      <c r="E16" s="27" t="s">
        <v>99</v>
      </c>
      <c r="F16" s="78" t="s">
        <v>2</v>
      </c>
      <c r="G16" s="28">
        <v>0</v>
      </c>
      <c r="H16" s="65" t="s">
        <v>103</v>
      </c>
      <c r="I16" s="22"/>
      <c r="J16" s="119"/>
      <c r="K16" s="23"/>
      <c r="L16" s="23"/>
      <c r="M16" s="12"/>
      <c r="N16" s="12"/>
    </row>
    <row r="17" spans="2:14" x14ac:dyDescent="0.25">
      <c r="B17" s="143"/>
      <c r="C17" s="133"/>
      <c r="D17" s="116"/>
      <c r="E17" s="24" t="s">
        <v>121</v>
      </c>
      <c r="F17" s="78" t="s">
        <v>2</v>
      </c>
      <c r="G17" s="25"/>
      <c r="H17" s="64" t="s">
        <v>122</v>
      </c>
      <c r="I17" s="22"/>
      <c r="J17" s="119"/>
      <c r="K17" s="23"/>
      <c r="L17" s="23"/>
      <c r="M17" s="12"/>
      <c r="N17" s="12"/>
    </row>
    <row r="18" spans="2:14" ht="30" x14ac:dyDescent="0.25">
      <c r="B18" s="143"/>
      <c r="C18" s="133"/>
      <c r="D18" s="116"/>
      <c r="E18" s="12" t="s">
        <v>98</v>
      </c>
      <c r="F18" s="78" t="s">
        <v>2</v>
      </c>
      <c r="G18" s="25">
        <v>0</v>
      </c>
      <c r="H18" s="64" t="s">
        <v>28</v>
      </c>
      <c r="I18" s="22"/>
      <c r="J18" s="119"/>
      <c r="K18" s="12"/>
      <c r="L18" s="12"/>
      <c r="M18" s="12"/>
      <c r="N18" s="12"/>
    </row>
    <row r="19" spans="2:14" ht="26.25" x14ac:dyDescent="0.25">
      <c r="B19" s="143"/>
      <c r="C19" s="133"/>
      <c r="D19" s="116"/>
      <c r="E19" s="26" t="s">
        <v>97</v>
      </c>
      <c r="F19" s="79" t="s">
        <v>2</v>
      </c>
      <c r="G19" s="25">
        <v>0</v>
      </c>
      <c r="H19" s="64" t="s">
        <v>35</v>
      </c>
      <c r="I19" s="22"/>
      <c r="J19" s="21"/>
      <c r="K19" s="12"/>
      <c r="L19" s="12"/>
      <c r="M19" s="12"/>
      <c r="N19" s="12"/>
    </row>
    <row r="20" spans="2:14" ht="26.25" x14ac:dyDescent="0.25">
      <c r="B20" s="143"/>
      <c r="C20" s="133"/>
      <c r="D20" s="116"/>
      <c r="E20" s="23" t="s">
        <v>96</v>
      </c>
      <c r="F20" s="79" t="s">
        <v>2</v>
      </c>
      <c r="G20" s="25">
        <v>0</v>
      </c>
      <c r="H20" s="64"/>
      <c r="I20" s="22"/>
      <c r="J20" s="21"/>
      <c r="K20" s="12"/>
      <c r="L20" s="12"/>
      <c r="M20" s="12"/>
      <c r="N20" s="12"/>
    </row>
    <row r="21" spans="2:14" ht="15.75" thickBot="1" x14ac:dyDescent="0.3">
      <c r="B21" s="143"/>
      <c r="C21" s="133"/>
      <c r="D21" s="116"/>
      <c r="E21" s="12" t="s">
        <v>95</v>
      </c>
      <c r="F21" s="78" t="s">
        <v>2</v>
      </c>
      <c r="G21" s="25">
        <v>0</v>
      </c>
      <c r="H21" s="64"/>
      <c r="I21" s="22"/>
      <c r="J21" s="21"/>
      <c r="K21" s="12"/>
      <c r="L21" s="12"/>
      <c r="M21" s="12"/>
      <c r="N21" s="12"/>
    </row>
    <row r="22" spans="2:14" x14ac:dyDescent="0.25">
      <c r="B22" s="143"/>
      <c r="C22" s="133"/>
      <c r="D22" s="112" t="s">
        <v>111</v>
      </c>
      <c r="E22" s="27" t="s">
        <v>94</v>
      </c>
      <c r="F22" s="75" t="s">
        <v>66</v>
      </c>
      <c r="G22" s="28">
        <v>0</v>
      </c>
      <c r="H22" s="65" t="s">
        <v>33</v>
      </c>
      <c r="I22" s="22"/>
    </row>
    <row r="23" spans="2:14" x14ac:dyDescent="0.25">
      <c r="B23" s="143"/>
      <c r="C23" s="133"/>
      <c r="D23" s="113"/>
      <c r="E23" s="24" t="s">
        <v>93</v>
      </c>
      <c r="F23" s="70" t="s">
        <v>66</v>
      </c>
      <c r="G23" s="25">
        <v>0</v>
      </c>
      <c r="H23" s="64" t="s">
        <v>27</v>
      </c>
      <c r="I23" s="22"/>
    </row>
    <row r="24" spans="2:14" x14ac:dyDescent="0.25">
      <c r="B24" s="143"/>
      <c r="C24" s="133"/>
      <c r="D24" s="113"/>
      <c r="E24" s="12" t="s">
        <v>92</v>
      </c>
      <c r="F24" s="70" t="s">
        <v>66</v>
      </c>
      <c r="G24" s="25">
        <v>0</v>
      </c>
      <c r="H24" s="64" t="s">
        <v>29</v>
      </c>
      <c r="I24" s="22"/>
    </row>
    <row r="25" spans="2:14" ht="30.75" thickBot="1" x14ac:dyDescent="0.3">
      <c r="B25" s="143"/>
      <c r="C25" s="133"/>
      <c r="D25" s="114"/>
      <c r="E25" s="29" t="s">
        <v>91</v>
      </c>
      <c r="F25" s="71" t="s">
        <v>66</v>
      </c>
      <c r="G25" s="30">
        <v>0</v>
      </c>
      <c r="H25" s="66" t="s">
        <v>110</v>
      </c>
      <c r="I25" s="22"/>
    </row>
    <row r="26" spans="2:14" ht="30" customHeight="1" x14ac:dyDescent="0.25">
      <c r="B26" s="143"/>
      <c r="C26" s="133"/>
      <c r="D26" s="97" t="s">
        <v>104</v>
      </c>
      <c r="E26" s="31" t="s">
        <v>90</v>
      </c>
      <c r="F26" s="70" t="s">
        <v>66</v>
      </c>
      <c r="G26" s="25"/>
      <c r="H26" s="64" t="s">
        <v>30</v>
      </c>
      <c r="I26" s="22"/>
    </row>
    <row r="27" spans="2:14" ht="75" x14ac:dyDescent="0.25">
      <c r="B27" s="143"/>
      <c r="C27" s="133"/>
      <c r="D27" s="98"/>
      <c r="E27" s="31" t="s">
        <v>105</v>
      </c>
      <c r="F27" s="70" t="s">
        <v>66</v>
      </c>
      <c r="G27" s="25"/>
      <c r="H27" s="64" t="s">
        <v>108</v>
      </c>
      <c r="I27" s="22"/>
    </row>
    <row r="28" spans="2:14" x14ac:dyDescent="0.25">
      <c r="B28" s="143"/>
      <c r="C28" s="133"/>
      <c r="D28" s="98"/>
      <c r="E28" s="31" t="s">
        <v>106</v>
      </c>
      <c r="F28" s="70" t="s">
        <v>66</v>
      </c>
      <c r="G28" s="25"/>
      <c r="H28" s="64"/>
      <c r="I28" s="22"/>
    </row>
    <row r="29" spans="2:14" x14ac:dyDescent="0.25">
      <c r="B29" s="143"/>
      <c r="C29" s="133"/>
      <c r="D29" s="98"/>
      <c r="E29" s="31" t="s">
        <v>107</v>
      </c>
      <c r="F29" s="70" t="s">
        <v>66</v>
      </c>
      <c r="G29" s="25"/>
      <c r="H29" s="64"/>
      <c r="I29" s="22"/>
    </row>
    <row r="30" spans="2:14" x14ac:dyDescent="0.25">
      <c r="B30" s="143"/>
      <c r="C30" s="133"/>
      <c r="D30" s="98"/>
      <c r="E30" s="31" t="s">
        <v>107</v>
      </c>
      <c r="F30" s="70" t="s">
        <v>66</v>
      </c>
      <c r="G30" s="25"/>
      <c r="H30" s="64"/>
      <c r="I30" s="22"/>
    </row>
    <row r="31" spans="2:14" x14ac:dyDescent="0.25">
      <c r="B31" s="143"/>
      <c r="C31" s="133"/>
      <c r="D31" s="98"/>
      <c r="E31" s="31" t="s">
        <v>107</v>
      </c>
      <c r="F31" s="70" t="s">
        <v>66</v>
      </c>
      <c r="G31" s="25"/>
      <c r="H31" s="64"/>
      <c r="I31" s="22"/>
    </row>
    <row r="32" spans="2:14" ht="35.25" customHeight="1" x14ac:dyDescent="0.25">
      <c r="B32" s="143"/>
      <c r="C32" s="133"/>
      <c r="D32" s="117" t="s">
        <v>114</v>
      </c>
      <c r="E32" s="118"/>
      <c r="F32" s="70"/>
      <c r="G32" s="25">
        <v>0</v>
      </c>
      <c r="H32" s="64"/>
      <c r="I32" s="22"/>
    </row>
    <row r="33" spans="2:12" x14ac:dyDescent="0.25">
      <c r="B33" s="143"/>
      <c r="C33" s="133"/>
      <c r="D33" s="32"/>
      <c r="E33" s="24"/>
      <c r="F33" s="70"/>
      <c r="G33" s="33"/>
      <c r="H33" s="64"/>
      <c r="I33" s="22"/>
    </row>
    <row r="34" spans="2:12" x14ac:dyDescent="0.25">
      <c r="B34" s="143"/>
      <c r="C34" s="133"/>
      <c r="D34" s="32"/>
      <c r="E34" s="24" t="s">
        <v>88</v>
      </c>
      <c r="F34" s="70" t="s">
        <v>66</v>
      </c>
      <c r="G34" s="1">
        <f>SUM(G16:G33)</f>
        <v>0</v>
      </c>
      <c r="H34" s="62" t="s">
        <v>36</v>
      </c>
      <c r="I34" s="12"/>
      <c r="J34" s="34"/>
    </row>
    <row r="35" spans="2:12" ht="15.75" thickBot="1" x14ac:dyDescent="0.3">
      <c r="B35" s="144"/>
      <c r="C35" s="134"/>
      <c r="D35" s="45"/>
      <c r="E35" s="35" t="s">
        <v>89</v>
      </c>
      <c r="F35" s="71" t="s">
        <v>68</v>
      </c>
      <c r="G35" s="2" t="e">
        <f>SUM(G16:G33)/G9</f>
        <v>#DIV/0!</v>
      </c>
      <c r="H35" s="66" t="s">
        <v>37</v>
      </c>
      <c r="I35" s="12"/>
      <c r="J35" s="34"/>
    </row>
    <row r="36" spans="2:12" ht="15.75" thickBot="1" x14ac:dyDescent="0.3"/>
    <row r="37" spans="2:12" ht="15.75" thickBot="1" x14ac:dyDescent="0.3">
      <c r="B37" s="106" t="s">
        <v>7</v>
      </c>
      <c r="C37" s="107"/>
      <c r="D37" s="111"/>
      <c r="E37" s="111"/>
      <c r="F37" s="111"/>
      <c r="G37" s="111"/>
      <c r="H37" s="108"/>
      <c r="I37" s="20"/>
    </row>
    <row r="38" spans="2:12" ht="15.75" thickBot="1" x14ac:dyDescent="0.3">
      <c r="B38" s="142" t="s">
        <v>10</v>
      </c>
      <c r="C38" s="132"/>
      <c r="D38" s="147" t="s">
        <v>0</v>
      </c>
      <c r="E38" s="148"/>
      <c r="F38" s="72" t="s">
        <v>102</v>
      </c>
      <c r="G38" s="72" t="s">
        <v>63</v>
      </c>
      <c r="H38" s="60" t="s">
        <v>34</v>
      </c>
      <c r="I38" s="22"/>
      <c r="L38" s="24"/>
    </row>
    <row r="39" spans="2:12" x14ac:dyDescent="0.25">
      <c r="B39" s="143"/>
      <c r="C39" s="145"/>
      <c r="D39" s="149" t="s">
        <v>112</v>
      </c>
      <c r="E39" s="27" t="s">
        <v>87</v>
      </c>
      <c r="F39" s="75" t="s">
        <v>66</v>
      </c>
      <c r="G39" s="28">
        <v>0</v>
      </c>
      <c r="H39" s="61" t="s">
        <v>32</v>
      </c>
      <c r="I39" s="12"/>
    </row>
    <row r="40" spans="2:12" x14ac:dyDescent="0.25">
      <c r="B40" s="143"/>
      <c r="C40" s="145"/>
      <c r="D40" s="150"/>
      <c r="E40" s="24" t="s">
        <v>86</v>
      </c>
      <c r="F40" s="70" t="s">
        <v>66</v>
      </c>
      <c r="G40" s="25">
        <v>0</v>
      </c>
      <c r="H40" s="62" t="s">
        <v>31</v>
      </c>
      <c r="I40" s="12"/>
    </row>
    <row r="41" spans="2:12" x14ac:dyDescent="0.25">
      <c r="B41" s="143"/>
      <c r="C41" s="145"/>
      <c r="D41" s="150"/>
      <c r="E41" s="24" t="s">
        <v>67</v>
      </c>
      <c r="F41" s="70" t="s">
        <v>66</v>
      </c>
      <c r="G41" s="25">
        <v>0</v>
      </c>
      <c r="H41" s="62"/>
      <c r="I41" s="12"/>
    </row>
    <row r="42" spans="2:12" ht="22.5" customHeight="1" thickBot="1" x14ac:dyDescent="0.3">
      <c r="B42" s="143"/>
      <c r="C42" s="145"/>
      <c r="D42" s="151"/>
      <c r="E42" s="35" t="s">
        <v>8</v>
      </c>
      <c r="F42" s="71" t="s">
        <v>66</v>
      </c>
      <c r="G42" s="30">
        <v>0</v>
      </c>
      <c r="H42" s="63"/>
      <c r="I42" s="12"/>
    </row>
    <row r="43" spans="2:12" x14ac:dyDescent="0.25">
      <c r="B43" s="143"/>
      <c r="C43" s="145"/>
      <c r="D43" s="36" t="s">
        <v>46</v>
      </c>
      <c r="E43" s="36"/>
      <c r="F43" s="70"/>
      <c r="G43" s="25">
        <v>0</v>
      </c>
      <c r="H43" s="64"/>
      <c r="I43" s="22"/>
    </row>
    <row r="44" spans="2:12" x14ac:dyDescent="0.25">
      <c r="B44" s="143"/>
      <c r="C44" s="145"/>
      <c r="D44" s="24"/>
      <c r="E44" s="24"/>
      <c r="F44" s="70"/>
      <c r="G44" s="24"/>
      <c r="H44" s="62"/>
      <c r="I44" s="12"/>
    </row>
    <row r="45" spans="2:12" x14ac:dyDescent="0.25">
      <c r="B45" s="143"/>
      <c r="C45" s="145"/>
      <c r="D45" s="24"/>
      <c r="E45" s="24" t="s">
        <v>85</v>
      </c>
      <c r="F45" s="70" t="s">
        <v>84</v>
      </c>
      <c r="G45" s="37">
        <f>SUM(G39:G44)</f>
        <v>0</v>
      </c>
      <c r="H45" s="62" t="s">
        <v>38</v>
      </c>
      <c r="I45" s="12"/>
    </row>
    <row r="46" spans="2:12" ht="15.75" thickBot="1" x14ac:dyDescent="0.3">
      <c r="B46" s="144"/>
      <c r="C46" s="146"/>
      <c r="D46" s="35"/>
      <c r="E46" s="35" t="s">
        <v>83</v>
      </c>
      <c r="F46" s="71" t="s">
        <v>68</v>
      </c>
      <c r="G46" s="2" t="e">
        <f>G45/G9</f>
        <v>#DIV/0!</v>
      </c>
      <c r="H46" s="63" t="s">
        <v>39</v>
      </c>
      <c r="I46" s="12"/>
    </row>
    <row r="47" spans="2:12" ht="15.75" thickBot="1" x14ac:dyDescent="0.3"/>
    <row r="48" spans="2:12" ht="15.75" thickBot="1" x14ac:dyDescent="0.3">
      <c r="B48" s="106" t="s">
        <v>59</v>
      </c>
      <c r="C48" s="107"/>
      <c r="D48" s="107"/>
      <c r="E48" s="107"/>
      <c r="F48" s="111"/>
      <c r="G48" s="111"/>
      <c r="H48" s="108"/>
      <c r="I48" s="20"/>
    </row>
    <row r="49" spans="2:16" ht="15.75" thickBot="1" x14ac:dyDescent="0.3">
      <c r="B49" s="90" t="s">
        <v>14</v>
      </c>
      <c r="C49" s="91"/>
      <c r="D49" s="88" t="s">
        <v>3</v>
      </c>
      <c r="E49" s="89"/>
      <c r="F49" s="72" t="s">
        <v>102</v>
      </c>
      <c r="G49" s="72" t="s">
        <v>63</v>
      </c>
      <c r="H49" s="58" t="s">
        <v>34</v>
      </c>
      <c r="I49" s="22"/>
    </row>
    <row r="50" spans="2:16" x14ac:dyDescent="0.25">
      <c r="B50" s="92"/>
      <c r="C50" s="93"/>
      <c r="D50" s="109" t="s">
        <v>113</v>
      </c>
      <c r="E50" s="27" t="s">
        <v>82</v>
      </c>
      <c r="F50" s="75" t="s">
        <v>68</v>
      </c>
      <c r="G50" s="39">
        <v>0</v>
      </c>
      <c r="H50" s="56" t="s">
        <v>123</v>
      </c>
    </row>
    <row r="51" spans="2:16" ht="30" x14ac:dyDescent="0.25">
      <c r="B51" s="92"/>
      <c r="C51" s="93"/>
      <c r="D51" s="110"/>
      <c r="E51" s="24" t="s">
        <v>81</v>
      </c>
      <c r="F51" s="70" t="s">
        <v>68</v>
      </c>
      <c r="G51" s="25">
        <v>0</v>
      </c>
      <c r="H51" s="55" t="s">
        <v>115</v>
      </c>
    </row>
    <row r="52" spans="2:16" ht="15.75" thickBot="1" x14ac:dyDescent="0.3">
      <c r="B52" s="92"/>
      <c r="C52" s="93"/>
      <c r="D52" s="110"/>
      <c r="E52" s="24" t="s">
        <v>80</v>
      </c>
      <c r="F52" s="86"/>
      <c r="G52" s="37">
        <f>SUM(G50:G51)</f>
        <v>0</v>
      </c>
      <c r="H52" s="55" t="s">
        <v>127</v>
      </c>
    </row>
    <row r="53" spans="2:16" ht="30" x14ac:dyDescent="0.25">
      <c r="B53" s="92"/>
      <c r="C53" s="94"/>
      <c r="D53" s="109" t="s">
        <v>124</v>
      </c>
      <c r="E53" s="153" t="s">
        <v>116</v>
      </c>
      <c r="F53" s="154" t="s">
        <v>117</v>
      </c>
      <c r="G53" s="13"/>
      <c r="H53" s="56" t="s">
        <v>120</v>
      </c>
    </row>
    <row r="54" spans="2:16" x14ac:dyDescent="0.25">
      <c r="B54" s="92"/>
      <c r="C54" s="94"/>
      <c r="D54" s="110"/>
      <c r="E54" s="155" t="s">
        <v>118</v>
      </c>
      <c r="F54" s="156" t="s">
        <v>119</v>
      </c>
      <c r="G54" s="15"/>
      <c r="H54" s="55"/>
    </row>
    <row r="55" spans="2:16" x14ac:dyDescent="0.25">
      <c r="B55" s="92"/>
      <c r="C55" s="94"/>
      <c r="D55" s="110"/>
      <c r="E55" s="155" t="s">
        <v>79</v>
      </c>
      <c r="F55" s="156" t="s">
        <v>69</v>
      </c>
      <c r="G55" s="15"/>
      <c r="H55" s="55"/>
    </row>
    <row r="56" spans="2:16" ht="15.75" thickBot="1" x14ac:dyDescent="0.3">
      <c r="B56" s="92"/>
      <c r="C56" s="94"/>
      <c r="D56" s="152"/>
      <c r="E56" s="157" t="s">
        <v>78</v>
      </c>
      <c r="F56" s="158"/>
      <c r="G56" s="30">
        <f>G53*G54*G55</f>
        <v>0</v>
      </c>
      <c r="H56" s="87" t="s">
        <v>11</v>
      </c>
      <c r="I56" s="22"/>
    </row>
    <row r="57" spans="2:16" x14ac:dyDescent="0.25">
      <c r="B57" s="92"/>
      <c r="C57" s="93"/>
      <c r="D57" s="36" t="s">
        <v>45</v>
      </c>
      <c r="E57" s="36"/>
      <c r="F57" s="70" t="s">
        <v>68</v>
      </c>
      <c r="G57" s="25">
        <v>0</v>
      </c>
      <c r="H57" s="55" t="s">
        <v>48</v>
      </c>
      <c r="I57" s="22"/>
    </row>
    <row r="58" spans="2:16" x14ac:dyDescent="0.25">
      <c r="B58" s="92"/>
      <c r="C58" s="93"/>
      <c r="D58" s="36" t="s">
        <v>26</v>
      </c>
      <c r="E58" s="36"/>
      <c r="F58" s="70" t="s">
        <v>68</v>
      </c>
      <c r="G58" s="25">
        <v>0</v>
      </c>
      <c r="H58" s="55" t="s">
        <v>49</v>
      </c>
      <c r="I58" s="22"/>
    </row>
    <row r="59" spans="2:16" x14ac:dyDescent="0.25">
      <c r="B59" s="92"/>
      <c r="C59" s="93"/>
      <c r="D59" s="40"/>
      <c r="E59" s="12"/>
      <c r="F59" s="78"/>
      <c r="G59" s="24"/>
      <c r="H59" s="55"/>
      <c r="I59" s="22"/>
    </row>
    <row r="60" spans="2:16" ht="15.75" thickBot="1" x14ac:dyDescent="0.3">
      <c r="B60" s="95"/>
      <c r="C60" s="96"/>
      <c r="D60" s="41"/>
      <c r="E60" s="35" t="s">
        <v>77</v>
      </c>
      <c r="F60" s="71"/>
      <c r="G60" s="38">
        <f>G52+G56+G57+G58+G59</f>
        <v>0</v>
      </c>
      <c r="H60" s="54" t="s">
        <v>127</v>
      </c>
      <c r="I60" s="12"/>
    </row>
    <row r="62" spans="2:16" ht="15.75" thickBot="1" x14ac:dyDescent="0.3"/>
    <row r="63" spans="2:16" ht="15.75" thickBot="1" x14ac:dyDescent="0.3">
      <c r="C63" s="106" t="s">
        <v>52</v>
      </c>
      <c r="D63" s="107"/>
      <c r="E63" s="107"/>
      <c r="F63" s="107"/>
      <c r="G63" s="107"/>
      <c r="H63" s="108"/>
      <c r="I63" s="23"/>
      <c r="J63" s="21"/>
      <c r="K63" s="23"/>
      <c r="L63" s="23"/>
      <c r="M63" s="23"/>
      <c r="N63" s="23"/>
      <c r="O63" s="23"/>
      <c r="P63" s="42"/>
    </row>
    <row r="64" spans="2:16" ht="15.75" thickBot="1" x14ac:dyDescent="0.3">
      <c r="C64" s="106" t="s">
        <v>50</v>
      </c>
      <c r="D64" s="107"/>
      <c r="E64" s="107"/>
      <c r="F64" s="107"/>
      <c r="G64" s="108"/>
      <c r="H64" s="59"/>
      <c r="I64" s="23"/>
      <c r="J64" s="21"/>
      <c r="K64" s="23"/>
      <c r="L64" s="23"/>
      <c r="M64" s="23"/>
      <c r="N64" s="23"/>
      <c r="O64" s="23"/>
      <c r="P64" s="42"/>
    </row>
    <row r="65" spans="3:16" ht="30" x14ac:dyDescent="0.25">
      <c r="C65" s="92" t="s">
        <v>70</v>
      </c>
      <c r="D65" s="93"/>
      <c r="E65" s="32" t="s">
        <v>125</v>
      </c>
      <c r="F65" s="70" t="s">
        <v>71</v>
      </c>
      <c r="G65" s="43">
        <v>0</v>
      </c>
      <c r="H65" s="53" t="s">
        <v>126</v>
      </c>
      <c r="I65" s="23"/>
      <c r="J65" s="21"/>
      <c r="K65" s="23"/>
      <c r="L65" s="23"/>
      <c r="M65" s="23"/>
      <c r="N65" s="23"/>
      <c r="O65" s="23"/>
      <c r="P65" s="42"/>
    </row>
    <row r="66" spans="3:16" x14ac:dyDescent="0.25">
      <c r="C66" s="92"/>
      <c r="D66" s="93"/>
      <c r="E66" s="32" t="s">
        <v>76</v>
      </c>
      <c r="F66" s="70" t="s">
        <v>72</v>
      </c>
      <c r="G66" s="44">
        <v>0</v>
      </c>
      <c r="H66" s="53"/>
      <c r="I66" s="23"/>
      <c r="J66" s="21"/>
      <c r="K66" s="23"/>
      <c r="L66" s="23"/>
      <c r="M66" s="23"/>
      <c r="N66" s="23"/>
      <c r="O66" s="23"/>
    </row>
    <row r="67" spans="3:16" x14ac:dyDescent="0.25">
      <c r="C67" s="92"/>
      <c r="D67" s="93"/>
      <c r="E67" s="32" t="s">
        <v>4</v>
      </c>
      <c r="F67" s="70" t="s">
        <v>73</v>
      </c>
      <c r="G67" s="15">
        <v>0</v>
      </c>
      <c r="H67" s="53"/>
      <c r="I67" s="23"/>
      <c r="J67" s="21"/>
      <c r="K67" s="23"/>
      <c r="L67" s="23"/>
      <c r="M67" s="23"/>
      <c r="N67" s="23"/>
      <c r="O67" s="23"/>
    </row>
    <row r="68" spans="3:16" x14ac:dyDescent="0.25">
      <c r="C68" s="92"/>
      <c r="D68" s="93"/>
      <c r="E68" s="32" t="s">
        <v>109</v>
      </c>
      <c r="F68" s="70" t="s">
        <v>68</v>
      </c>
      <c r="G68" s="25">
        <v>0</v>
      </c>
      <c r="H68" s="53"/>
      <c r="I68" s="23"/>
      <c r="J68" s="21"/>
      <c r="K68" s="23"/>
      <c r="L68" s="23"/>
      <c r="M68" s="23"/>
      <c r="N68" s="23"/>
      <c r="O68" s="23"/>
    </row>
    <row r="69" spans="3:16" ht="15.75" thickBot="1" x14ac:dyDescent="0.3">
      <c r="C69" s="92"/>
      <c r="D69" s="93"/>
      <c r="E69" s="32"/>
      <c r="F69" s="70"/>
      <c r="G69" s="24"/>
      <c r="H69" s="53"/>
      <c r="I69" s="23"/>
      <c r="J69" s="21"/>
      <c r="K69" s="23"/>
      <c r="L69" s="23"/>
      <c r="M69" s="23"/>
      <c r="N69" s="23"/>
      <c r="O69" s="23"/>
    </row>
    <row r="70" spans="3:16" ht="15.75" thickBot="1" x14ac:dyDescent="0.3">
      <c r="C70" s="92"/>
      <c r="D70" s="93"/>
      <c r="E70" s="106" t="s">
        <v>51</v>
      </c>
      <c r="F70" s="107"/>
      <c r="G70" s="108"/>
      <c r="H70" s="53"/>
      <c r="I70" s="12"/>
    </row>
    <row r="71" spans="3:16" x14ac:dyDescent="0.25">
      <c r="C71" s="92"/>
      <c r="D71" s="93"/>
      <c r="E71" s="32" t="s">
        <v>75</v>
      </c>
      <c r="F71" s="70" t="s">
        <v>74</v>
      </c>
      <c r="G71" s="25">
        <v>0</v>
      </c>
      <c r="H71" s="53"/>
      <c r="I71" s="12"/>
    </row>
    <row r="72" spans="3:16" x14ac:dyDescent="0.25">
      <c r="C72" s="92"/>
      <c r="D72" s="93"/>
      <c r="E72" s="32"/>
      <c r="F72" s="70"/>
      <c r="G72" s="24"/>
      <c r="H72" s="53"/>
      <c r="I72" s="12"/>
    </row>
    <row r="73" spans="3:16" x14ac:dyDescent="0.25">
      <c r="C73" s="92"/>
      <c r="D73" s="93"/>
      <c r="E73" s="32" t="s">
        <v>53</v>
      </c>
      <c r="F73" s="70"/>
      <c r="G73" s="25">
        <v>0</v>
      </c>
      <c r="H73" s="53"/>
      <c r="I73" s="12"/>
    </row>
    <row r="74" spans="3:16" ht="15.75" thickBot="1" x14ac:dyDescent="0.3">
      <c r="C74" s="95"/>
      <c r="D74" s="96"/>
      <c r="E74" s="45" t="s">
        <v>15</v>
      </c>
      <c r="F74" s="71"/>
      <c r="G74" s="46">
        <f>G73+IF(OR(G71=0,G71=""),G67*(G66*G65),G71)+G68</f>
        <v>0</v>
      </c>
      <c r="H74" s="54" t="s">
        <v>16</v>
      </c>
      <c r="I74" s="12"/>
    </row>
    <row r="75" spans="3:16" s="9" customFormat="1" x14ac:dyDescent="0.25">
      <c r="C75" s="84"/>
      <c r="D75" s="84"/>
      <c r="E75" s="12"/>
      <c r="F75" s="78"/>
      <c r="G75" s="85"/>
      <c r="H75" s="83"/>
      <c r="I75" s="12"/>
      <c r="J75" s="8"/>
    </row>
    <row r="76" spans="3:16" ht="15.75" thickBot="1" x14ac:dyDescent="0.3"/>
    <row r="77" spans="3:16" ht="15.75" thickBot="1" x14ac:dyDescent="0.3">
      <c r="C77" s="106" t="s">
        <v>58</v>
      </c>
      <c r="D77" s="107"/>
      <c r="E77" s="107"/>
      <c r="F77" s="107"/>
      <c r="G77" s="107"/>
      <c r="H77" s="108"/>
      <c r="I77" s="20"/>
    </row>
    <row r="78" spans="3:16" x14ac:dyDescent="0.25">
      <c r="C78" s="100" t="s">
        <v>12</v>
      </c>
      <c r="D78" s="101"/>
      <c r="E78" s="47" t="s">
        <v>23</v>
      </c>
      <c r="F78" s="75"/>
      <c r="G78" s="48">
        <v>0</v>
      </c>
      <c r="H78" s="57" t="s">
        <v>25</v>
      </c>
      <c r="I78" s="9" t="s">
        <v>24</v>
      </c>
    </row>
    <row r="79" spans="3:16" x14ac:dyDescent="0.25">
      <c r="C79" s="102"/>
      <c r="D79" s="103"/>
      <c r="E79" s="32" t="s">
        <v>13</v>
      </c>
      <c r="F79" s="70"/>
      <c r="G79" s="49" t="e">
        <f>(G35+G46+G60+G74)*(G9/SUM(G9:G11))-G78</f>
        <v>#DIV/0!</v>
      </c>
      <c r="H79" s="53" t="s">
        <v>40</v>
      </c>
    </row>
    <row r="80" spans="3:16" x14ac:dyDescent="0.25">
      <c r="C80" s="102"/>
      <c r="D80" s="103"/>
      <c r="E80" s="32" t="s">
        <v>17</v>
      </c>
      <c r="F80" s="70"/>
      <c r="G80" s="50" t="e">
        <f>(G35+G46+G60)*(G9/SUM(G9:G11))-G78</f>
        <v>#DIV/0!</v>
      </c>
      <c r="H80" s="53" t="s">
        <v>41</v>
      </c>
      <c r="I80" s="9" t="s">
        <v>18</v>
      </c>
    </row>
    <row r="81" spans="3:9" x14ac:dyDescent="0.25">
      <c r="C81" s="102"/>
      <c r="D81" s="103"/>
      <c r="E81" s="32" t="s">
        <v>19</v>
      </c>
      <c r="F81" s="70"/>
      <c r="G81" s="50" t="e">
        <f>(G35+G46)*(G9/SUM(G9:G11))-G78</f>
        <v>#DIV/0!</v>
      </c>
      <c r="H81" s="53" t="s">
        <v>42</v>
      </c>
      <c r="I81" s="9" t="s">
        <v>20</v>
      </c>
    </row>
    <row r="82" spans="3:9" ht="15.75" thickBot="1" x14ac:dyDescent="0.3">
      <c r="C82" s="104"/>
      <c r="D82" s="105"/>
      <c r="E82" s="45" t="s">
        <v>21</v>
      </c>
      <c r="F82" s="71"/>
      <c r="G82" s="51" t="e">
        <f>(G35)*(G9/SUM(G9:G11))-G78</f>
        <v>#DIV/0!</v>
      </c>
      <c r="H82" s="54" t="s">
        <v>43</v>
      </c>
      <c r="I82" s="9" t="s">
        <v>22</v>
      </c>
    </row>
    <row r="84" spans="3:9" x14ac:dyDescent="0.25">
      <c r="D84" s="52"/>
    </row>
  </sheetData>
  <mergeCells count="30">
    <mergeCell ref="C6:E6"/>
    <mergeCell ref="C9:E9"/>
    <mergeCell ref="C7:D8"/>
    <mergeCell ref="C10:D11"/>
    <mergeCell ref="C14:C35"/>
    <mergeCell ref="B13:H13"/>
    <mergeCell ref="D14:H14"/>
    <mergeCell ref="D15:E15"/>
    <mergeCell ref="B14:B35"/>
    <mergeCell ref="J14:J18"/>
    <mergeCell ref="B37:H37"/>
    <mergeCell ref="C64:G64"/>
    <mergeCell ref="E70:G70"/>
    <mergeCell ref="B38:C46"/>
    <mergeCell ref="D38:E38"/>
    <mergeCell ref="D39:D42"/>
    <mergeCell ref="D49:E49"/>
    <mergeCell ref="B49:C60"/>
    <mergeCell ref="D26:D31"/>
    <mergeCell ref="B2:H2"/>
    <mergeCell ref="C78:D82"/>
    <mergeCell ref="C77:H77"/>
    <mergeCell ref="C65:D74"/>
    <mergeCell ref="C63:H63"/>
    <mergeCell ref="D53:D56"/>
    <mergeCell ref="D50:D52"/>
    <mergeCell ref="B48:H48"/>
    <mergeCell ref="D22:D25"/>
    <mergeCell ref="D16:D21"/>
    <mergeCell ref="D32:E32"/>
  </mergeCells>
  <pageMargins left="3.937007874015748E-2" right="3.937007874015748E-2" top="0.35433070866141736" bottom="0.35433070866141736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calculetteprixvente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Clara</cp:lastModifiedBy>
  <cp:lastPrinted>2024-02-16T13:34:07Z</cp:lastPrinted>
  <dcterms:created xsi:type="dcterms:W3CDTF">2015-06-05T18:19:34Z</dcterms:created>
  <dcterms:modified xsi:type="dcterms:W3CDTF">2024-05-16T14:28:52Z</dcterms:modified>
</cp:coreProperties>
</file>